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3"/>
</calcChain>
</file>

<file path=xl/sharedStrings.xml><?xml version="1.0" encoding="utf-8"?>
<sst xmlns="http://schemas.openxmlformats.org/spreadsheetml/2006/main" count="93" uniqueCount="76">
  <si>
    <t>Description</t>
  </si>
  <si>
    <t>01</t>
  </si>
  <si>
    <t>BUSHING</t>
  </si>
  <si>
    <t>02</t>
  </si>
  <si>
    <t>WHEEL</t>
  </si>
  <si>
    <t>BLADE</t>
  </si>
  <si>
    <t>03A</t>
  </si>
  <si>
    <t>REAR RUBBER</t>
  </si>
  <si>
    <t>04A</t>
  </si>
  <si>
    <t>05C</t>
  </si>
  <si>
    <t>SQUEEGEE BODY</t>
  </si>
  <si>
    <t>06A</t>
  </si>
  <si>
    <t>FRONT RUBBER</t>
  </si>
  <si>
    <t>07A</t>
  </si>
  <si>
    <t>08A</t>
  </si>
  <si>
    <t>KNOB</t>
  </si>
  <si>
    <t>OPENING</t>
  </si>
  <si>
    <t>GASKET</t>
  </si>
  <si>
    <t>WING NUT</t>
  </si>
  <si>
    <t>15A</t>
  </si>
  <si>
    <t>STUD BOLT</t>
  </si>
  <si>
    <t>SCREW</t>
  </si>
  <si>
    <t>WASHER</t>
  </si>
  <si>
    <t>LOCK NUT</t>
  </si>
  <si>
    <t>NUT</t>
  </si>
  <si>
    <t>DOWEL</t>
  </si>
  <si>
    <t>LOCK WASHER</t>
  </si>
  <si>
    <t>SQUEEGEE ASSEMBLY</t>
  </si>
  <si>
    <t>Centrial Blade</t>
  </si>
  <si>
    <t>Vacuum Hose</t>
  </si>
  <si>
    <t>Screw</t>
  </si>
  <si>
    <t>ITEM</t>
  </si>
  <si>
    <t xml:space="preserve">SKU </t>
  </si>
  <si>
    <t>QTY</t>
  </si>
  <si>
    <t>E82253</t>
  </si>
  <si>
    <t>E82451</t>
  </si>
  <si>
    <t>E82676</t>
  </si>
  <si>
    <t>E12560</t>
  </si>
  <si>
    <t>E12686</t>
  </si>
  <si>
    <t>E81864</t>
  </si>
  <si>
    <t>Squeegee Body</t>
  </si>
  <si>
    <t>E83909</t>
  </si>
  <si>
    <t>E82608</t>
  </si>
  <si>
    <t>E81435</t>
  </si>
  <si>
    <t>E12666</t>
  </si>
  <si>
    <t>E82307</t>
  </si>
  <si>
    <t>E83971</t>
  </si>
  <si>
    <t>Gasket</t>
  </si>
  <si>
    <t>E83591</t>
  </si>
  <si>
    <t>E82280</t>
  </si>
  <si>
    <t>E82275</t>
  </si>
  <si>
    <t>E83802</t>
  </si>
  <si>
    <t>E81874</t>
  </si>
  <si>
    <t>E83550</t>
  </si>
  <si>
    <t>E83914</t>
  </si>
  <si>
    <t>E81848</t>
  </si>
  <si>
    <t>E82707</t>
  </si>
  <si>
    <t>E83948</t>
  </si>
  <si>
    <t>E81858</t>
  </si>
  <si>
    <t>Bushing</t>
  </si>
  <si>
    <t>Wheel</t>
  </si>
  <si>
    <t>Band Clamp 3</t>
  </si>
  <si>
    <t>Squeegee Blade</t>
  </si>
  <si>
    <t>Band Clamp</t>
  </si>
  <si>
    <t xml:space="preserve">Knob, M6 </t>
  </si>
  <si>
    <t>Vacuum Adapter</t>
  </si>
  <si>
    <t>Knob, M6</t>
  </si>
  <si>
    <t>Pin,  M10 Zinc</t>
  </si>
  <si>
    <t>Hex Bolt M8</t>
  </si>
  <si>
    <t>Flat Washer M8</t>
  </si>
  <si>
    <t xml:space="preserve">Hex Nut, M6 </t>
  </si>
  <si>
    <t>Hex Bolt M6</t>
  </si>
  <si>
    <t>Machine Screw M6</t>
  </si>
  <si>
    <t>Set Screw M6</t>
  </si>
  <si>
    <t>Lock Washer M10</t>
  </si>
  <si>
    <t xml:space="preserve">Squeegee ASM, 30"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</si>
</sst>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3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1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F27"/>
  <sheetViews>
    <sheetView tabSelected="1" workbookViewId="0">
      <selection activeCell="C3" sqref="C3:F27"/>
    </sheetView>
  </sheetViews>
  <sheetFormatPr defaultRowHeight="12.75"/>
  <cols>
    <col min="3" max="4" width="9.140625" style="3"/>
    <col min="5" max="5" width="25.140625" style="3" customWidth="1"/>
    <col min="6" max="6" width="9.140625" style="3"/>
  </cols>
  <sheetData>
    <row r="3" spans="3:6" ht="21" customHeight="1">
      <c r="C3" s="6" t="s">
        <v>31</v>
      </c>
      <c r="D3" s="6" t="s">
        <v>32</v>
      </c>
      <c r="E3" s="7" t="s">
        <v>0</v>
      </c>
      <c r="F3" s="6" t="s">
        <v>33</v>
      </c>
    </row>
    <row r="4" spans="3:6">
      <c r="C4" s="8" t="s">
        <v>1</v>
      </c>
      <c r="D4" s="9" t="s">
        <v>34</v>
      </c>
      <c r="E4" s="10" t="s">
        <v>59</v>
      </c>
      <c r="F4" s="11">
        <v>2</v>
      </c>
    </row>
    <row r="5" spans="3:6">
      <c r="C5" s="8" t="s">
        <v>3</v>
      </c>
      <c r="D5" s="9" t="s">
        <v>35</v>
      </c>
      <c r="E5" s="10" t="s">
        <v>60</v>
      </c>
      <c r="F5" s="11">
        <v>2</v>
      </c>
    </row>
    <row r="6" spans="3:6">
      <c r="C6" s="8" t="s">
        <v>6</v>
      </c>
      <c r="D6" s="9" t="s">
        <v>36</v>
      </c>
      <c r="E6" s="10" t="s">
        <v>61</v>
      </c>
      <c r="F6" s="11">
        <v>1</v>
      </c>
    </row>
    <row r="7" spans="3:6">
      <c r="C7" s="8" t="s">
        <v>8</v>
      </c>
      <c r="D7" s="9" t="s">
        <v>37</v>
      </c>
      <c r="E7" s="10" t="s">
        <v>62</v>
      </c>
      <c r="F7" s="11">
        <v>1</v>
      </c>
    </row>
    <row r="8" spans="3:6">
      <c r="C8" s="8" t="s">
        <v>9</v>
      </c>
      <c r="D8" s="9" t="s">
        <v>38</v>
      </c>
      <c r="E8" s="10" t="s">
        <v>62</v>
      </c>
      <c r="F8" s="11">
        <v>1</v>
      </c>
    </row>
    <row r="9" spans="3:6">
      <c r="C9" s="8" t="s">
        <v>11</v>
      </c>
      <c r="D9" s="9" t="s">
        <v>39</v>
      </c>
      <c r="E9" s="10" t="s">
        <v>40</v>
      </c>
      <c r="F9" s="11">
        <v>1</v>
      </c>
    </row>
    <row r="10" spans="3:6">
      <c r="C10" s="8" t="s">
        <v>13</v>
      </c>
      <c r="D10" s="9" t="s">
        <v>41</v>
      </c>
      <c r="E10" s="10" t="s">
        <v>62</v>
      </c>
      <c r="F10" s="11">
        <v>1</v>
      </c>
    </row>
    <row r="11" spans="3:6">
      <c r="C11" s="8" t="s">
        <v>14</v>
      </c>
      <c r="D11" s="9" t="s">
        <v>42</v>
      </c>
      <c r="E11" s="10" t="s">
        <v>63</v>
      </c>
      <c r="F11" s="11">
        <v>1</v>
      </c>
    </row>
    <row r="12" spans="3:6">
      <c r="C12" s="11">
        <v>11</v>
      </c>
      <c r="D12" s="9" t="s">
        <v>43</v>
      </c>
      <c r="E12" s="10" t="s">
        <v>64</v>
      </c>
      <c r="F12" s="11">
        <v>2</v>
      </c>
    </row>
    <row r="13" spans="3:6">
      <c r="C13" s="11">
        <v>12</v>
      </c>
      <c r="D13" s="9" t="s">
        <v>44</v>
      </c>
      <c r="E13" s="10" t="s">
        <v>29</v>
      </c>
      <c r="F13" s="11">
        <v>1</v>
      </c>
    </row>
    <row r="14" spans="3:6">
      <c r="C14" s="11">
        <v>13</v>
      </c>
      <c r="D14" s="9" t="s">
        <v>45</v>
      </c>
      <c r="E14" s="10" t="s">
        <v>65</v>
      </c>
      <c r="F14" s="11">
        <v>1</v>
      </c>
    </row>
    <row r="15" spans="3:6">
      <c r="C15" s="11">
        <v>14</v>
      </c>
      <c r="D15" s="9" t="s">
        <v>46</v>
      </c>
      <c r="E15" s="10" t="s">
        <v>47</v>
      </c>
      <c r="F15" s="11">
        <v>1</v>
      </c>
    </row>
    <row r="16" spans="3:6">
      <c r="C16" s="8" t="s">
        <v>19</v>
      </c>
      <c r="D16" s="9" t="s">
        <v>48</v>
      </c>
      <c r="E16" s="10" t="s">
        <v>66</v>
      </c>
      <c r="F16" s="11">
        <v>8</v>
      </c>
    </row>
    <row r="17" spans="3:6">
      <c r="C17" s="11">
        <v>16</v>
      </c>
      <c r="D17" s="9" t="s">
        <v>49</v>
      </c>
      <c r="E17" s="10" t="s">
        <v>67</v>
      </c>
      <c r="F17" s="11">
        <v>1</v>
      </c>
    </row>
    <row r="18" spans="3:6">
      <c r="C18" s="11">
        <v>17</v>
      </c>
      <c r="D18" s="9" t="s">
        <v>50</v>
      </c>
      <c r="E18" s="10" t="s">
        <v>67</v>
      </c>
      <c r="F18" s="11">
        <v>1</v>
      </c>
    </row>
    <row r="19" spans="3:6">
      <c r="C19" s="11">
        <v>50</v>
      </c>
      <c r="D19" s="9" t="s">
        <v>51</v>
      </c>
      <c r="E19" s="10" t="s">
        <v>68</v>
      </c>
      <c r="F19" s="11">
        <v>2</v>
      </c>
    </row>
    <row r="20" spans="3:6">
      <c r="C20" s="11">
        <v>51</v>
      </c>
      <c r="D20" s="9" t="s">
        <v>52</v>
      </c>
      <c r="E20" s="10" t="s">
        <v>69</v>
      </c>
      <c r="F20" s="11">
        <v>2</v>
      </c>
    </row>
    <row r="21" spans="3:6">
      <c r="C21" s="11">
        <v>52</v>
      </c>
      <c r="D21" s="9" t="s">
        <v>53</v>
      </c>
      <c r="E21" s="10" t="s">
        <v>70</v>
      </c>
      <c r="F21" s="11">
        <v>4</v>
      </c>
    </row>
    <row r="22" spans="3:6">
      <c r="C22" s="11">
        <v>53</v>
      </c>
      <c r="D22" s="9" t="s">
        <v>54</v>
      </c>
      <c r="E22" s="10" t="s">
        <v>71</v>
      </c>
      <c r="F22" s="11">
        <v>4</v>
      </c>
    </row>
    <row r="23" spans="3:6">
      <c r="C23" s="11">
        <v>58</v>
      </c>
      <c r="D23" s="12">
        <v>409045</v>
      </c>
      <c r="E23" s="10" t="s">
        <v>24</v>
      </c>
      <c r="F23" s="11">
        <v>12</v>
      </c>
    </row>
    <row r="24" spans="3:6">
      <c r="C24" s="11">
        <v>59</v>
      </c>
      <c r="D24" s="9" t="s">
        <v>55</v>
      </c>
      <c r="E24" s="10" t="s">
        <v>72</v>
      </c>
      <c r="F24" s="11">
        <v>8</v>
      </c>
    </row>
    <row r="25" spans="3:6">
      <c r="C25" s="11">
        <v>60</v>
      </c>
      <c r="D25" s="9" t="s">
        <v>56</v>
      </c>
      <c r="E25" s="10" t="s">
        <v>73</v>
      </c>
      <c r="F25" s="11">
        <v>2</v>
      </c>
    </row>
    <row r="26" spans="3:6">
      <c r="C26" s="11">
        <v>61</v>
      </c>
      <c r="D26" s="9" t="s">
        <v>57</v>
      </c>
      <c r="E26" s="10" t="s">
        <v>74</v>
      </c>
      <c r="F26" s="11">
        <v>2</v>
      </c>
    </row>
    <row r="27" spans="3:6">
      <c r="C27" s="11">
        <v>62</v>
      </c>
      <c r="D27" s="9" t="s">
        <v>58</v>
      </c>
      <c r="E27" s="10" t="s">
        <v>75</v>
      </c>
      <c r="F27" s="1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26"/>
  <sheetViews>
    <sheetView workbookViewId="0">
      <selection activeCell="F3" sqref="F3:G26"/>
    </sheetView>
  </sheetViews>
  <sheetFormatPr defaultRowHeight="12.75"/>
  <cols>
    <col min="2" max="2" width="8.140625" customWidth="1"/>
    <col min="3" max="3" width="27.42578125" customWidth="1"/>
    <col min="4" max="4" width="23" customWidth="1"/>
    <col min="5" max="5" width="7.5703125" customWidth="1"/>
    <col min="6" max="6" width="26.28515625" customWidth="1"/>
    <col min="7" max="7" width="56.140625" customWidth="1"/>
  </cols>
  <sheetData>
    <row r="3" spans="2:7" ht="15">
      <c r="B3" s="1" t="s">
        <v>1</v>
      </c>
      <c r="C3" s="2">
        <v>408033</v>
      </c>
      <c r="D3" s="1" t="s">
        <v>2</v>
      </c>
      <c r="E3" s="2">
        <v>2</v>
      </c>
      <c r="F3" s="4" t="str">
        <f>IF(ISNA(VLOOKUP(TRIM(C3),[1]!Table_Query_from_BetcoViews[[#All],[AlternateID]:[MainSKU]],4,FALSE))=TRUE,(C3),(LEFT(VLOOKUP(TRIM(C3),[1]!Table_Query_from_BetcoViews[[#All],[AlternateID]:[MainSKU]],4,FALSE),6)))</f>
        <v>E82253</v>
      </c>
      <c r="G3" s="5" t="str">
        <f>IFERROR(VLOOKUP(TRIM(C3),[1]!Table_Query_from_BetcoViews[[AlternateID]:[ItemDescr2]],5,FALSE),D3)</f>
        <v>Bushing, Brass OD 11.95mm x ID 8.9mm x L 8.45mm</v>
      </c>
    </row>
    <row r="4" spans="2:7" ht="15">
      <c r="B4" s="1" t="s">
        <v>3</v>
      </c>
      <c r="C4" s="2">
        <v>405707</v>
      </c>
      <c r="D4" s="1" t="s">
        <v>4</v>
      </c>
      <c r="E4" s="2">
        <v>2</v>
      </c>
      <c r="F4" s="4" t="str">
        <f>IF(ISNA(VLOOKUP(TRIM(C4),[1]!Table_Query_from_BetcoViews[[#All],[AlternateID]:[MainSKU]],4,FALSE))=TRUE,(C4),(LEFT(VLOOKUP(TRIM(C4),[1]!Table_Query_from_BetcoViews[[#All],[AlternateID]:[MainSKU]],4,FALSE),6)))</f>
        <v>E82451</v>
      </c>
      <c r="G4" s="5" t="str">
        <f>IFERROR(VLOOKUP(TRIM(C4),[1]!Table_Query_from_BetcoViews[[AlternateID]:[ItemDescr2]],5,FALSE),D4)</f>
        <v>Wheel 45 OD x 25 W</v>
      </c>
    </row>
    <row r="5" spans="2:7" ht="15">
      <c r="B5" s="1" t="s">
        <v>6</v>
      </c>
      <c r="C5" s="2">
        <v>202339</v>
      </c>
      <c r="D5" s="1" t="s">
        <v>5</v>
      </c>
      <c r="E5" s="2">
        <v>1</v>
      </c>
      <c r="F5" s="4" t="str">
        <f>IF(ISNA(VLOOKUP(TRIM(C5),[1]!Table_Query_from_BetcoViews[[#All],[AlternateID]:[MainSKU]],4,FALSE))=TRUE,(C5),(LEFT(VLOOKUP(TRIM(C5),[1]!Table_Query_from_BetcoViews[[#All],[AlternateID]:[MainSKU]],4,FALSE),6)))</f>
        <v>E82676</v>
      </c>
      <c r="G5" s="5" t="str">
        <f>IFERROR(VLOOKUP(TRIM(C5),[1]!Table_Query_from_BetcoViews[[AlternateID]:[ItemDescr2]],5,FALSE),D5)</f>
        <v>Band Clamp 31 1/4" x 7/8" x 1/8"</v>
      </c>
    </row>
    <row r="6" spans="2:7" ht="15">
      <c r="B6" s="1" t="s">
        <v>8</v>
      </c>
      <c r="C6" s="2">
        <v>202277</v>
      </c>
      <c r="D6" s="1" t="s">
        <v>7</v>
      </c>
      <c r="E6" s="2">
        <v>1</v>
      </c>
      <c r="F6" s="4" t="str">
        <f>IF(ISNA(VLOOKUP(TRIM(C6),[1]!Table_Query_from_BetcoViews[[#All],[AlternateID]:[MainSKU]],4,FALSE))=TRUE,(C6),(LEFT(VLOOKUP(TRIM(C6),[1]!Table_Query_from_BetcoViews[[#All],[AlternateID]:[MainSKU]],4,FALSE),6)))</f>
        <v>E12560</v>
      </c>
      <c r="G6" s="5" t="str">
        <f>IFERROR(VLOOKUP(TRIM(C6),[1]!Table_Query_from_BetcoViews[[AlternateID]:[ItemDescr2]],5,FALSE),D6)</f>
        <v>Squeegee Blade, Polyurethane 30 3/4" x 1 3/4" x 1/8"</v>
      </c>
    </row>
    <row r="7" spans="2:7" ht="15">
      <c r="B7" s="1" t="s">
        <v>9</v>
      </c>
      <c r="C7" s="2">
        <v>405498</v>
      </c>
      <c r="D7" s="1" t="s">
        <v>28</v>
      </c>
      <c r="E7" s="2">
        <v>1</v>
      </c>
      <c r="F7" s="4" t="str">
        <f>IF(ISNA(VLOOKUP(TRIM(C7),[1]!Table_Query_from_BetcoViews[[#All],[AlternateID]:[MainSKU]],4,FALSE))=TRUE,(C7),(LEFT(VLOOKUP(TRIM(C7),[1]!Table_Query_from_BetcoViews[[#All],[AlternateID]:[MainSKU]],4,FALSE),6)))</f>
        <v>E12686</v>
      </c>
      <c r="G7" s="5" t="str">
        <f>IFERROR(VLOOKUP(TRIM(C7),[1]!Table_Query_from_BetcoViews[[AlternateID]:[ItemDescr2]],5,FALSE),D7)</f>
        <v>Squeegee Blade, Gum Rubber 30 3/4" x 1 3/4" x 1/8"</v>
      </c>
    </row>
    <row r="8" spans="2:7" ht="15">
      <c r="B8" s="1" t="s">
        <v>11</v>
      </c>
      <c r="C8" s="2">
        <v>210347</v>
      </c>
      <c r="D8" s="1" t="s">
        <v>10</v>
      </c>
      <c r="E8" s="2">
        <v>1</v>
      </c>
      <c r="F8" s="4" t="str">
        <f>IF(ISNA(VLOOKUP(TRIM(C8),[1]!Table_Query_from_BetcoViews[[#All],[AlternateID]:[MainSKU]],4,FALSE))=TRUE,(C8),(LEFT(VLOOKUP(TRIM(C8),[1]!Table_Query_from_BetcoViews[[#All],[AlternateID]:[MainSKU]],4,FALSE),6)))</f>
        <v>E81864</v>
      </c>
      <c r="G8" s="5" t="str">
        <f>IFERROR(VLOOKUP(TRIM(C8),[1]!Table_Query_from_BetcoViews[[AlternateID]:[ItemDescr2]],5,FALSE),D8)</f>
        <v>Squeegee Body</v>
      </c>
    </row>
    <row r="9" spans="2:7" ht="15">
      <c r="B9" s="1" t="s">
        <v>13</v>
      </c>
      <c r="C9" s="2">
        <v>202276</v>
      </c>
      <c r="D9" s="1" t="s">
        <v>12</v>
      </c>
      <c r="E9" s="2">
        <v>1</v>
      </c>
      <c r="F9" s="4" t="str">
        <f>IF(ISNA(VLOOKUP(TRIM(C9),[1]!Table_Query_from_BetcoViews[[#All],[AlternateID]:[MainSKU]],4,FALSE))=TRUE,(C9),(LEFT(VLOOKUP(TRIM(C9),[1]!Table_Query_from_BetcoViews[[#All],[AlternateID]:[MainSKU]],4,FALSE),6)))</f>
        <v>E83909</v>
      </c>
      <c r="G9" s="5" t="str">
        <f>IFERROR(VLOOKUP(TRIM(C9),[1]!Table_Query_from_BetcoViews[[AlternateID]:[ItemDescr2]],5,FALSE),D9)</f>
        <v>Squeegee Blade, Polyurethane 30" x 1 3/4" x 1/8"</v>
      </c>
    </row>
    <row r="10" spans="2:7" ht="15">
      <c r="B10" s="1" t="s">
        <v>14</v>
      </c>
      <c r="C10" s="2">
        <v>202338</v>
      </c>
      <c r="D10" s="1" t="s">
        <v>5</v>
      </c>
      <c r="E10" s="2">
        <v>1</v>
      </c>
      <c r="F10" s="4" t="str">
        <f>IF(ISNA(VLOOKUP(TRIM(C10),[1]!Table_Query_from_BetcoViews[[#All],[AlternateID]:[MainSKU]],4,FALSE))=TRUE,(C10),(LEFT(VLOOKUP(TRIM(C10),[1]!Table_Query_from_BetcoViews[[#All],[AlternateID]:[MainSKU]],4,FALSE),6)))</f>
        <v>E82608</v>
      </c>
      <c r="G10" s="5" t="str">
        <f>IFERROR(VLOOKUP(TRIM(C10),[1]!Table_Query_from_BetcoViews[[AlternateID]:[ItemDescr2]],5,FALSE),D10)</f>
        <v>Band Clamp 29 1/2" x 7/8" x 1/8"</v>
      </c>
    </row>
    <row r="11" spans="2:7" ht="15">
      <c r="B11" s="2">
        <v>11</v>
      </c>
      <c r="C11" s="2">
        <v>410230</v>
      </c>
      <c r="D11" s="1" t="s">
        <v>15</v>
      </c>
      <c r="E11" s="2">
        <v>2</v>
      </c>
      <c r="F11" s="4" t="str">
        <f>IF(ISNA(VLOOKUP(TRIM(C11),[1]!Table_Query_from_BetcoViews[[#All],[AlternateID]:[MainSKU]],4,FALSE))=TRUE,(C11),(LEFT(VLOOKUP(TRIM(C11),[1]!Table_Query_from_BetcoViews[[#All],[AlternateID]:[MainSKU]],4,FALSE),6)))</f>
        <v>E81435</v>
      </c>
      <c r="G11" s="5" t="str">
        <f>IFERROR(VLOOKUP(TRIM(C11),[1]!Table_Query_from_BetcoViews[[AlternateID]:[ItemDescr2]],5,FALSE),D11)</f>
        <v>Knob, M6 8-Lobe Nylon Female</v>
      </c>
    </row>
    <row r="12" spans="2:7" ht="15">
      <c r="B12" s="2">
        <v>12</v>
      </c>
      <c r="C12" s="2">
        <v>209529</v>
      </c>
      <c r="D12" s="1" t="s">
        <v>29</v>
      </c>
      <c r="E12" s="2">
        <v>1</v>
      </c>
      <c r="F12" s="4" t="str">
        <f>IF(ISNA(VLOOKUP(TRIM(C12),[1]!Table_Query_from_BetcoViews[[#All],[AlternateID]:[MainSKU]],4,FALSE))=TRUE,(C12),(LEFT(VLOOKUP(TRIM(C12),[1]!Table_Query_from_BetcoViews[[#All],[AlternateID]:[MainSKU]],4,FALSE),6)))</f>
        <v>E12666</v>
      </c>
      <c r="G12" s="5" t="str">
        <f>IFERROR(VLOOKUP(TRIM(C12),[1]!Table_Query_from_BetcoViews[[AlternateID]:[ItemDescr2]],5,FALSE),D12)</f>
        <v>Squeegee Vacuum Hose</v>
      </c>
    </row>
    <row r="13" spans="2:7" ht="15">
      <c r="B13" s="2">
        <v>13</v>
      </c>
      <c r="C13" s="2">
        <v>400722</v>
      </c>
      <c r="D13" s="1" t="s">
        <v>16</v>
      </c>
      <c r="E13" s="2">
        <v>1</v>
      </c>
      <c r="F13" s="4" t="str">
        <f>IF(ISNA(VLOOKUP(TRIM(C13),[1]!Table_Query_from_BetcoViews[[#All],[AlternateID]:[MainSKU]],4,FALSE))=TRUE,(C13),(LEFT(VLOOKUP(TRIM(C13),[1]!Table_Query_from_BetcoViews[[#All],[AlternateID]:[MainSKU]],4,FALSE),6)))</f>
        <v>E82307</v>
      </c>
      <c r="G13" s="5" t="str">
        <f>IFERROR(VLOOKUP(TRIM(C13),[1]!Table_Query_from_BetcoViews[[AlternateID]:[ItemDescr2]],5,FALSE),D13)</f>
        <v>Squeegee Vacuum Adapter</v>
      </c>
    </row>
    <row r="14" spans="2:7" ht="15">
      <c r="B14" s="2">
        <v>14</v>
      </c>
      <c r="C14" s="2">
        <v>405471</v>
      </c>
      <c r="D14" s="1" t="s">
        <v>17</v>
      </c>
      <c r="E14" s="2">
        <v>1</v>
      </c>
      <c r="F14" s="4" t="str">
        <f>IF(ISNA(VLOOKUP(TRIM(C14),[1]!Table_Query_from_BetcoViews[[#All],[AlternateID]:[MainSKU]],4,FALSE))=TRUE,(C14),(LEFT(VLOOKUP(TRIM(C14),[1]!Table_Query_from_BetcoViews[[#All],[AlternateID]:[MainSKU]],4,FALSE),6)))</f>
        <v>E83971</v>
      </c>
      <c r="G14" s="5" t="str">
        <f>IFERROR(VLOOKUP(TRIM(C14),[1]!Table_Query_from_BetcoViews[[AlternateID]:[ItemDescr2]],5,FALSE),D14)</f>
        <v>Gasket</v>
      </c>
    </row>
    <row r="15" spans="2:7" ht="15">
      <c r="B15" s="1" t="s">
        <v>19</v>
      </c>
      <c r="C15" s="2">
        <v>410231</v>
      </c>
      <c r="D15" s="1" t="s">
        <v>18</v>
      </c>
      <c r="E15" s="2">
        <v>8</v>
      </c>
      <c r="F15" s="4" t="str">
        <f>IF(ISNA(VLOOKUP(TRIM(C15),[1]!Table_Query_from_BetcoViews[[#All],[AlternateID]:[MainSKU]],4,FALSE))=TRUE,(C15),(LEFT(VLOOKUP(TRIM(C15),[1]!Table_Query_from_BetcoViews[[#All],[AlternateID]:[MainSKU]],4,FALSE),6)))</f>
        <v>E83591</v>
      </c>
      <c r="G15" s="5" t="str">
        <f>IFERROR(VLOOKUP(TRIM(C15),[1]!Table_Query_from_BetcoViews[[AlternateID]:[ItemDescr2]],5,FALSE),D15)</f>
        <v>Knob, M6 2-Arm Nylon Female</v>
      </c>
    </row>
    <row r="16" spans="2:7" ht="15">
      <c r="B16" s="2">
        <v>16</v>
      </c>
      <c r="C16" s="2">
        <v>206806</v>
      </c>
      <c r="D16" s="1" t="s">
        <v>20</v>
      </c>
      <c r="E16" s="2">
        <v>1</v>
      </c>
      <c r="F16" s="4" t="str">
        <f>IF(ISNA(VLOOKUP(TRIM(C16),[1]!Table_Query_from_BetcoViews[[#All],[AlternateID]:[MainSKU]],4,FALSE))=TRUE,(C16),(LEFT(VLOOKUP(TRIM(C16),[1]!Table_Query_from_BetcoViews[[#All],[AlternateID]:[MainSKU]],4,FALSE),6)))</f>
        <v>E82280</v>
      </c>
      <c r="G16" s="5" t="str">
        <f>IFERROR(VLOOKUP(TRIM(C16),[1]!Table_Query_from_BetcoViews[[AlternateID]:[ItemDescr2]],5,FALSE),D16)</f>
        <v>Pin, Fixed Mounting M10 Zinc</v>
      </c>
    </row>
    <row r="17" spans="2:7" ht="15">
      <c r="B17" s="2">
        <v>17</v>
      </c>
      <c r="C17" s="2">
        <v>206805</v>
      </c>
      <c r="D17" s="1" t="s">
        <v>20</v>
      </c>
      <c r="E17" s="2">
        <v>1</v>
      </c>
      <c r="F17" s="4" t="str">
        <f>IF(ISNA(VLOOKUP(TRIM(C17),[1]!Table_Query_from_BetcoViews[[#All],[AlternateID]:[MainSKU]],4,FALSE))=TRUE,(C17),(LEFT(VLOOKUP(TRIM(C17),[1]!Table_Query_from_BetcoViews[[#All],[AlternateID]:[MainSKU]],4,FALSE),6)))</f>
        <v>E82275</v>
      </c>
      <c r="G17" s="5" t="str">
        <f>IFERROR(VLOOKUP(TRIM(C17),[1]!Table_Query_from_BetcoViews[[AlternateID]:[ItemDescr2]],5,FALSE),D17)</f>
        <v>Pin, Adjustable Mounting M10 Zinc</v>
      </c>
    </row>
    <row r="18" spans="2:7" ht="15">
      <c r="B18" s="2">
        <v>50</v>
      </c>
      <c r="C18" s="2">
        <v>408676</v>
      </c>
      <c r="D18" s="1" t="s">
        <v>21</v>
      </c>
      <c r="E18" s="2">
        <v>2</v>
      </c>
      <c r="F18" s="4" t="str">
        <f>IF(ISNA(VLOOKUP(TRIM(C18),[1]!Table_Query_from_BetcoViews[[#All],[AlternateID]:[MainSKU]],4,FALSE))=TRUE,(C18),(LEFT(VLOOKUP(TRIM(C18),[1]!Table_Query_from_BetcoViews[[#All],[AlternateID]:[MainSKU]],4,FALSE),6)))</f>
        <v>E83802</v>
      </c>
      <c r="G18" s="5" t="str">
        <f>IFERROR(VLOOKUP(TRIM(C18),[1]!Table_Query_from_BetcoViews[[AlternateID]:[ItemDescr2]],5,FALSE),D18)</f>
        <v>Hex Bolt M8x30 Zinc</v>
      </c>
    </row>
    <row r="19" spans="2:7" ht="15">
      <c r="B19" s="2">
        <v>51</v>
      </c>
      <c r="C19" s="2">
        <v>409175</v>
      </c>
      <c r="D19" s="1" t="s">
        <v>22</v>
      </c>
      <c r="E19" s="2">
        <v>2</v>
      </c>
      <c r="F19" s="4" t="str">
        <f>IF(ISNA(VLOOKUP(TRIM(C19),[1]!Table_Query_from_BetcoViews[[#All],[AlternateID]:[MainSKU]],4,FALSE))=TRUE,(C19),(LEFT(VLOOKUP(TRIM(C19),[1]!Table_Query_from_BetcoViews[[#All],[AlternateID]:[MainSKU]],4,FALSE),6)))</f>
        <v>E81874</v>
      </c>
      <c r="G19" s="5" t="str">
        <f>IFERROR(VLOOKUP(TRIM(C19),[1]!Table_Query_from_BetcoViews[[AlternateID]:[ItemDescr2]],5,FALSE),D19)</f>
        <v>Flat Washer M8x17x1.6 Zinc</v>
      </c>
    </row>
    <row r="20" spans="2:7" ht="15">
      <c r="B20" s="2">
        <v>52</v>
      </c>
      <c r="C20" s="2">
        <v>409083</v>
      </c>
      <c r="D20" s="1" t="s">
        <v>23</v>
      </c>
      <c r="E20" s="2">
        <v>4</v>
      </c>
      <c r="F20" s="4" t="str">
        <f>IF(ISNA(VLOOKUP(TRIM(C20),[1]!Table_Query_from_BetcoViews[[#All],[AlternateID]:[MainSKU]],4,FALSE))=TRUE,(C20),(LEFT(VLOOKUP(TRIM(C20),[1]!Table_Query_from_BetcoViews[[#All],[AlternateID]:[MainSKU]],4,FALSE),6)))</f>
        <v>E83550</v>
      </c>
      <c r="G20" s="5" t="str">
        <f>IFERROR(VLOOKUP(TRIM(C20),[1]!Table_Query_from_BetcoViews[[AlternateID]:[ItemDescr2]],5,FALSE),D20)</f>
        <v>NyLoc Hex Nut, M6 Zinc</v>
      </c>
    </row>
    <row r="21" spans="2:7" ht="15">
      <c r="B21" s="2">
        <v>53</v>
      </c>
      <c r="C21" s="2">
        <v>407667</v>
      </c>
      <c r="D21" s="1" t="s">
        <v>21</v>
      </c>
      <c r="E21" s="2">
        <v>4</v>
      </c>
      <c r="F21" s="4" t="str">
        <f>IF(ISNA(VLOOKUP(TRIM(C21),[1]!Table_Query_from_BetcoViews[[#All],[AlternateID]:[MainSKU]],4,FALSE))=TRUE,(C21),(LEFT(VLOOKUP(TRIM(C21),[1]!Table_Query_from_BetcoViews[[#All],[AlternateID]:[MainSKU]],4,FALSE),6)))</f>
        <v>E83914</v>
      </c>
      <c r="G21" s="5" t="str">
        <f>IFERROR(VLOOKUP(TRIM(C21),[1]!Table_Query_from_BetcoViews[[AlternateID]:[ItemDescr2]],5,FALSE),D21)</f>
        <v>Hex Bolt M6x20 SS</v>
      </c>
    </row>
    <row r="22" spans="2:7" ht="15">
      <c r="B22" s="2">
        <v>58</v>
      </c>
      <c r="C22" s="2">
        <v>409045</v>
      </c>
      <c r="D22" s="1" t="s">
        <v>24</v>
      </c>
      <c r="E22" s="2">
        <v>12</v>
      </c>
      <c r="F22" s="4">
        <f>IF(ISNA(VLOOKUP(TRIM(C22),[1]!Table_Query_from_BetcoViews[[#All],[AlternateID]:[MainSKU]],4,FALSE))=TRUE,(C22),(LEFT(VLOOKUP(TRIM(C22),[1]!Table_Query_from_BetcoViews[[#All],[AlternateID]:[MainSKU]],4,FALSE),6)))</f>
        <v>409045</v>
      </c>
      <c r="G22" s="5" t="str">
        <f>IFERROR(VLOOKUP(TRIM(C22),[1]!Table_Query_from_BetcoViews[[AlternateID]:[ItemDescr2]],5,FALSE),D22)</f>
        <v>NUT</v>
      </c>
    </row>
    <row r="23" spans="2:7" ht="15">
      <c r="B23" s="2">
        <v>59</v>
      </c>
      <c r="C23" s="2">
        <v>408972</v>
      </c>
      <c r="D23" s="1" t="s">
        <v>30</v>
      </c>
      <c r="E23" s="2">
        <v>8</v>
      </c>
      <c r="F23" s="4" t="str">
        <f>IF(ISNA(VLOOKUP(TRIM(C23),[1]!Table_Query_from_BetcoViews[[#All],[AlternateID]:[MainSKU]],4,FALSE))=TRUE,(C23),(LEFT(VLOOKUP(TRIM(C23),[1]!Table_Query_from_BetcoViews[[#All],[AlternateID]:[MainSKU]],4,FALSE),6)))</f>
        <v>E81848</v>
      </c>
      <c r="G23" s="5" t="str">
        <f>IFERROR(VLOOKUP(TRIM(C23),[1]!Table_Query_from_BetcoViews[[AlternateID]:[ItemDescr2]],5,FALSE),D23)</f>
        <v>Flat Hd Soc Machine Screw M6x25 SS</v>
      </c>
    </row>
    <row r="24" spans="2:7" ht="15">
      <c r="B24" s="2">
        <v>60</v>
      </c>
      <c r="C24" s="2">
        <v>408905</v>
      </c>
      <c r="D24" s="1" t="s">
        <v>25</v>
      </c>
      <c r="E24" s="2">
        <v>2</v>
      </c>
      <c r="F24" s="4" t="str">
        <f>IF(ISNA(VLOOKUP(TRIM(C24),[1]!Table_Query_from_BetcoViews[[#All],[AlternateID]:[MainSKU]],4,FALSE))=TRUE,(C24),(LEFT(VLOOKUP(TRIM(C24),[1]!Table_Query_from_BetcoViews[[#All],[AlternateID]:[MainSKU]],4,FALSE),6)))</f>
        <v>E82707</v>
      </c>
      <c r="G24" s="5" t="str">
        <f>IFERROR(VLOOKUP(TRIM(C24),[1]!Table_Query_from_BetcoViews[[AlternateID]:[ItemDescr2]],5,FALSE),D24)</f>
        <v>Set Screw Hex Soc Flat End M6x40 SS</v>
      </c>
    </row>
    <row r="25" spans="2:7" ht="15">
      <c r="B25" s="2">
        <v>61</v>
      </c>
      <c r="C25" s="2">
        <v>409196</v>
      </c>
      <c r="D25" s="1" t="s">
        <v>26</v>
      </c>
      <c r="E25" s="2">
        <v>2</v>
      </c>
      <c r="F25" s="4" t="str">
        <f>IF(ISNA(VLOOKUP(TRIM(C25),[1]!Table_Query_from_BetcoViews[[#All],[AlternateID]:[MainSKU]],4,FALSE))=TRUE,(C25),(LEFT(VLOOKUP(TRIM(C25),[1]!Table_Query_from_BetcoViews[[#All],[AlternateID]:[MainSKU]],4,FALSE),6)))</f>
        <v>E83948</v>
      </c>
      <c r="G25" s="5" t="str">
        <f>IFERROR(VLOOKUP(TRIM(C25),[1]!Table_Query_from_BetcoViews[[AlternateID]:[ItemDescr2]],5,FALSE),D25)</f>
        <v>Lock Washer M10x18x2.2 Zinc</v>
      </c>
    </row>
    <row r="26" spans="2:7" ht="15">
      <c r="B26" s="2">
        <v>62</v>
      </c>
      <c r="C26" s="2">
        <v>200270</v>
      </c>
      <c r="D26" s="1" t="s">
        <v>27</v>
      </c>
      <c r="E26" s="2">
        <v>1</v>
      </c>
      <c r="F26" s="4" t="str">
        <f>IF(ISNA(VLOOKUP(TRIM(C26),[1]!Table_Query_from_BetcoViews[[#All],[AlternateID]:[MainSKU]],4,FALSE))=TRUE,(C26),(LEFT(VLOOKUP(TRIM(C26),[1]!Table_Query_from_BetcoViews[[#All],[AlternateID]:[MainSKU]],4,FALSE),6)))</f>
        <v>E81858</v>
      </c>
      <c r="G26" s="5" t="str">
        <f>IFERROR(VLOOKUP(TRIM(C26),[1]!Table_Query_from_BetcoViews[[AlternateID]:[ItemDescr2]],5,FALSE),D26)</f>
        <v>Squeegee ASM, 30" Parabolic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253425-A327-4D0C-AB1F-E520CD6D8BCD}"/>
</file>

<file path=customXml/itemProps2.xml><?xml version="1.0" encoding="utf-8"?>
<ds:datastoreItem xmlns:ds="http://schemas.openxmlformats.org/officeDocument/2006/customXml" ds:itemID="{F0EAA563-797F-4CE6-92E2-B780E0822971}"/>
</file>

<file path=customXml/itemProps3.xml><?xml version="1.0" encoding="utf-8"?>
<ds:datastoreItem xmlns:ds="http://schemas.openxmlformats.org/officeDocument/2006/customXml" ds:itemID="{13E0E106-905C-415A-BC36-759A7E63F89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2011-02-08T20:36:22Z</cp:lastPrinted>
  <dcterms:created xsi:type="dcterms:W3CDTF">2011-02-08T20:16:35Z</dcterms:created>
  <dcterms:modified xsi:type="dcterms:W3CDTF">2011-02-08T20:36:26Z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